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30" windowWidth="21840" windowHeight="9810" tabRatio="618"/>
  </bookViews>
  <sheets>
    <sheet name="附件1义务教育（8个项目）" sheetId="1" r:id="rId1"/>
    <sheet name="附件2周转宿舍（1个项目）" sheetId="2" r:id="rId2"/>
    <sheet name="附件3幼儿园（1个项目）" sheetId="3" r:id="rId3"/>
  </sheets>
  <definedNames>
    <definedName name="_xlnm.Print_Titles" localSheetId="0">'附件1义务教育（8个项目）'!$3:$6</definedName>
  </definedNames>
  <calcPr calcId="114210" fullCalcOnLoad="1"/>
</workbook>
</file>

<file path=xl/calcChain.xml><?xml version="1.0" encoding="utf-8"?>
<calcChain xmlns="http://schemas.openxmlformats.org/spreadsheetml/2006/main">
  <c r="K7" i="1"/>
  <c r="J7"/>
  <c r="I8"/>
  <c r="I13"/>
  <c r="I14"/>
  <c r="I15"/>
  <c r="I12"/>
  <c r="I7"/>
  <c r="H8"/>
  <c r="H13"/>
  <c r="H14"/>
  <c r="H15"/>
  <c r="H12"/>
  <c r="H7"/>
  <c r="G7"/>
  <c r="F7"/>
  <c r="F8" i="2"/>
  <c r="L8"/>
  <c r="I10" i="3"/>
  <c r="H10"/>
  <c r="G10"/>
  <c r="O9"/>
  <c r="I9"/>
  <c r="H9"/>
  <c r="G9"/>
  <c r="O8"/>
  <c r="N8"/>
  <c r="M8"/>
  <c r="L8"/>
  <c r="K8"/>
  <c r="J8"/>
  <c r="I14" i="2"/>
  <c r="H14"/>
  <c r="G14"/>
  <c r="F14"/>
  <c r="I13"/>
  <c r="I8"/>
  <c r="H13"/>
  <c r="H8"/>
  <c r="G13"/>
  <c r="G8"/>
  <c r="F13"/>
</calcChain>
</file>

<file path=xl/sharedStrings.xml><?xml version="1.0" encoding="utf-8"?>
<sst xmlns="http://schemas.openxmlformats.org/spreadsheetml/2006/main" count="138" uniqueCount="94">
  <si>
    <t>市名称</t>
  </si>
  <si>
    <t>县区名称</t>
  </si>
  <si>
    <t>项目学校名称</t>
  </si>
  <si>
    <t>建设规模及主要工程量</t>
  </si>
  <si>
    <t>投资计划（万元）</t>
  </si>
  <si>
    <t>新建、 改扩建校舍预计新增学位数量（人）</t>
  </si>
  <si>
    <t>备注</t>
  </si>
  <si>
    <t>建设性质</t>
  </si>
  <si>
    <t>土建</t>
  </si>
  <si>
    <t>合计</t>
  </si>
  <si>
    <t>拟申请中央投资</t>
  </si>
  <si>
    <t>地方政府投资</t>
  </si>
  <si>
    <t>主要建筑内容</t>
  </si>
  <si>
    <t>建筑规模 （平方米）</t>
  </si>
  <si>
    <t>总计</t>
  </si>
  <si>
    <t>石家庄市</t>
  </si>
  <si>
    <t>新建</t>
  </si>
  <si>
    <t>教学楼</t>
  </si>
  <si>
    <t>综合楼</t>
  </si>
  <si>
    <t>宿舍楼</t>
  </si>
  <si>
    <t>邢台市</t>
  </si>
  <si>
    <r>
      <rPr>
        <sz val="14"/>
        <rFont val="黑体"/>
        <charset val="134"/>
      </rPr>
      <t>附件</t>
    </r>
    <r>
      <rPr>
        <sz val="15"/>
        <rFont val="黑体"/>
        <charset val="134"/>
      </rPr>
      <t>2</t>
    </r>
  </si>
  <si>
    <t>河北省“十四五”时期教育强国推进工程义务教育学校
农村学校教师周转宿舍储备项目</t>
  </si>
  <si>
    <t>基本情况及建设效益</t>
  </si>
  <si>
    <t>建设周周转宿舍数量（套）</t>
  </si>
  <si>
    <t>拟申请
中央投资</t>
  </si>
  <si>
    <t>地方政府 投资</t>
  </si>
  <si>
    <t>入住周转设施教师数（人）</t>
  </si>
  <si>
    <t>主要建筑
 内容</t>
  </si>
  <si>
    <t>建筑规模（平方米）</t>
  </si>
  <si>
    <t>现有</t>
  </si>
  <si>
    <t>建设后拟增加</t>
  </si>
  <si>
    <t>平山县小计</t>
  </si>
  <si>
    <t>平山县温塘学校</t>
  </si>
  <si>
    <t>教师周转宿舍</t>
  </si>
  <si>
    <t>临城县小计</t>
  </si>
  <si>
    <t>黑城中学</t>
  </si>
  <si>
    <t>附件3</t>
  </si>
  <si>
    <t>河北省“十四五”时期教育强国推进工程公办幼儿园调增项目</t>
  </si>
  <si>
    <t>项目园名称</t>
  </si>
  <si>
    <t>建设
性质</t>
  </si>
  <si>
    <t>占地面积（平方米）</t>
  </si>
  <si>
    <t>园舍面积（平方米）</t>
  </si>
  <si>
    <t>在园幼儿（人）</t>
  </si>
  <si>
    <t>利用闲置校舍等资源</t>
  </si>
  <si>
    <t>建设后达到</t>
  </si>
  <si>
    <t>拟增加</t>
  </si>
  <si>
    <t>广宗县小计</t>
  </si>
  <si>
    <t>广宗县第二幼儿园</t>
  </si>
  <si>
    <t>平山县东回舍镇东回舍完全小学</t>
    <phoneticPr fontId="11" type="noConversion"/>
  </si>
  <si>
    <t>新建</t>
    <phoneticPr fontId="11" type="noConversion"/>
  </si>
  <si>
    <t>围场县   小计</t>
    <phoneticPr fontId="11" type="noConversion"/>
  </si>
  <si>
    <t>改建</t>
    <phoneticPr fontId="11" type="noConversion"/>
  </si>
  <si>
    <t>新建</t>
    <phoneticPr fontId="11" type="noConversion"/>
  </si>
  <si>
    <t>宿舍楼</t>
    <phoneticPr fontId="11" type="noConversion"/>
  </si>
  <si>
    <t>滦平县   小计</t>
    <phoneticPr fontId="11" type="noConversion"/>
  </si>
  <si>
    <t>承德市</t>
    <phoneticPr fontId="11" type="noConversion"/>
  </si>
  <si>
    <t>合计</t>
    <phoneticPr fontId="11" type="noConversion"/>
  </si>
  <si>
    <t>隆化县
小计</t>
    <phoneticPr fontId="11" type="noConversion"/>
  </si>
  <si>
    <t>张三营镇中心小学</t>
    <phoneticPr fontId="11" type="noConversion"/>
  </si>
  <si>
    <t>郭家屯中学</t>
    <phoneticPr fontId="11" type="noConversion"/>
  </si>
  <si>
    <t>八达营乡牛录学校</t>
    <phoneticPr fontId="11" type="noConversion"/>
  </si>
  <si>
    <t>运动场</t>
    <phoneticPr fontId="11" type="noConversion"/>
  </si>
  <si>
    <t>闹海营中心小学</t>
    <phoneticPr fontId="11" type="noConversion"/>
  </si>
  <si>
    <t>改扩建</t>
    <phoneticPr fontId="11" type="noConversion"/>
  </si>
  <si>
    <t>运动场</t>
    <phoneticPr fontId="11" type="noConversion"/>
  </si>
  <si>
    <t>教学楼</t>
    <phoneticPr fontId="11" type="noConversion"/>
  </si>
  <si>
    <t>综合楼</t>
    <phoneticPr fontId="11" type="noConversion"/>
  </si>
  <si>
    <t>现有在校生人数 (人）</t>
    <phoneticPr fontId="11" type="noConversion"/>
  </si>
  <si>
    <t>餐厅</t>
  </si>
  <si>
    <t>丰宁县
小计</t>
    <phoneticPr fontId="11" type="noConversion"/>
  </si>
  <si>
    <t>凤山中学</t>
  </si>
  <si>
    <t>改建</t>
  </si>
  <si>
    <t>汤河小学</t>
  </si>
  <si>
    <t>大滩小学</t>
  </si>
  <si>
    <t>教学楼
餐厅</t>
    <phoneticPr fontId="11" type="noConversion"/>
  </si>
  <si>
    <t>宿舍楼</t>
    <phoneticPr fontId="11" type="noConversion"/>
  </si>
  <si>
    <t>教学楼
宿舍楼
餐厅</t>
    <phoneticPr fontId="11" type="noConversion"/>
  </si>
  <si>
    <t>承德市“十四五”时期教育强国推进工程义务教育学校调增项目</t>
    <phoneticPr fontId="11" type="noConversion"/>
  </si>
  <si>
    <t>主要建筑
内容</t>
    <phoneticPr fontId="11" type="noConversion"/>
  </si>
  <si>
    <t>建筑规模
 （平方米）</t>
    <phoneticPr fontId="11" type="noConversion"/>
  </si>
  <si>
    <t>拟申请
中央投资</t>
    <phoneticPr fontId="11" type="noConversion"/>
  </si>
  <si>
    <t>地方政府
投资</t>
    <phoneticPr fontId="11" type="noConversion"/>
  </si>
  <si>
    <t>平泉市</t>
    <phoneticPr fontId="11" type="noConversion"/>
  </si>
  <si>
    <t>英才苑小学</t>
    <phoneticPr fontId="11" type="noConversion"/>
  </si>
  <si>
    <t>查罕扎布小学</t>
    <phoneticPr fontId="11" type="noConversion"/>
  </si>
  <si>
    <t>第三中学</t>
    <phoneticPr fontId="11" type="noConversion"/>
  </si>
  <si>
    <t>第三小学</t>
    <phoneticPr fontId="11" type="noConversion"/>
  </si>
  <si>
    <t>第二中学</t>
    <phoneticPr fontId="11" type="noConversion"/>
  </si>
  <si>
    <t>第二小学</t>
    <phoneticPr fontId="11" type="noConversion"/>
  </si>
  <si>
    <t>第七中学</t>
    <phoneticPr fontId="11" type="noConversion"/>
  </si>
  <si>
    <t>第五小学</t>
    <phoneticPr fontId="11" type="noConversion"/>
  </si>
  <si>
    <t>付营子明德小学</t>
    <phoneticPr fontId="11" type="noConversion"/>
  </si>
  <si>
    <r>
      <rPr>
        <sz val="14"/>
        <rFont val="黑体"/>
        <charset val="134"/>
      </rPr>
      <t>附件</t>
    </r>
    <phoneticPr fontId="11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</si>
</sst>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宋体"/>
      <charset val="134"/>
    </font>
    <font>
      <sz val="10"/>
      <name val="Arial"/>
      <family val="2"/>
    </font>
    <font>
      <sz val="10"/>
      <name val="黑体"/>
      <charset val="134"/>
    </font>
    <font>
      <b/>
      <sz val="10"/>
      <name val="黑体"/>
      <charset val="134"/>
    </font>
    <font>
      <sz val="22"/>
      <name val="方正小标宋简体"/>
      <family val="4"/>
      <charset val="134"/>
    </font>
    <font>
      <sz val="10"/>
      <name val="方正小标宋简体"/>
      <family val="4"/>
      <charset val="134"/>
    </font>
    <font>
      <sz val="15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9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</a:ln>
        <a:ln w="12700" cap="flat" cmpd="sng" algn="ctr">
          <a:solidFill>
            <a:schemeClr val="phClr"/>
          </a:solidFill>
        </a:ln>
        <a:ln w="19050" cap="flat" cmpd="sng" algn="ctr"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A3" sqref="A3:K3"/>
    </sheetView>
  </sheetViews>
  <sheetFormatPr defaultColWidth="9" defaultRowHeight="14.25"/>
  <cols>
    <col min="1" max="1" width="10.625" customWidth="1"/>
    <col min="2" max="2" width="8.625" customWidth="1"/>
    <col min="3" max="3" width="16.625" customWidth="1"/>
    <col min="4" max="5" width="9.125" customWidth="1"/>
    <col min="6" max="6" width="12.125" customWidth="1"/>
    <col min="7" max="7" width="9.125" customWidth="1"/>
    <col min="8" max="8" width="10.625" customWidth="1"/>
    <col min="9" max="9" width="9.125" customWidth="1"/>
    <col min="10" max="11" width="12.625" customWidth="1"/>
  </cols>
  <sheetData>
    <row r="1" spans="1:12" ht="19.5" customHeight="1">
      <c r="A1" s="19" t="s">
        <v>93</v>
      </c>
    </row>
    <row r="2" spans="1:12" ht="8.25" customHeight="1"/>
    <row r="3" spans="1:12" ht="27" customHeight="1">
      <c r="A3" s="37" t="s">
        <v>78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1" customFormat="1" ht="15" customHeight="1">
      <c r="A4" s="36" t="s">
        <v>0</v>
      </c>
      <c r="B4" s="36" t="s">
        <v>1</v>
      </c>
      <c r="C4" s="36" t="s">
        <v>2</v>
      </c>
      <c r="D4" s="36" t="s">
        <v>3</v>
      </c>
      <c r="E4" s="36"/>
      <c r="F4" s="36"/>
      <c r="G4" s="36" t="s">
        <v>4</v>
      </c>
      <c r="H4" s="36"/>
      <c r="I4" s="36"/>
      <c r="J4" s="36" t="s">
        <v>68</v>
      </c>
      <c r="K4" s="36" t="s">
        <v>5</v>
      </c>
    </row>
    <row r="5" spans="1:12" s="1" customFormat="1" ht="15" customHeight="1">
      <c r="A5" s="36"/>
      <c r="B5" s="36"/>
      <c r="C5" s="36"/>
      <c r="D5" s="36" t="s">
        <v>7</v>
      </c>
      <c r="E5" s="36" t="s">
        <v>8</v>
      </c>
      <c r="F5" s="36"/>
      <c r="G5" s="36" t="s">
        <v>9</v>
      </c>
      <c r="H5" s="36" t="s">
        <v>81</v>
      </c>
      <c r="I5" s="36" t="s">
        <v>82</v>
      </c>
      <c r="J5" s="36"/>
      <c r="K5" s="36"/>
    </row>
    <row r="6" spans="1:12" s="1" customFormat="1" ht="36" customHeight="1">
      <c r="A6" s="36"/>
      <c r="B6" s="36"/>
      <c r="C6" s="36"/>
      <c r="D6" s="36"/>
      <c r="E6" s="6" t="s">
        <v>79</v>
      </c>
      <c r="F6" s="6" t="s">
        <v>80</v>
      </c>
      <c r="G6" s="36"/>
      <c r="H6" s="36"/>
      <c r="I6" s="36"/>
      <c r="J6" s="36"/>
      <c r="K6" s="36"/>
    </row>
    <row r="7" spans="1:12" s="26" customFormat="1" ht="39" customHeight="1">
      <c r="A7" s="22" t="s">
        <v>56</v>
      </c>
      <c r="B7" s="22" t="s">
        <v>57</v>
      </c>
      <c r="C7" s="22"/>
      <c r="D7" s="22"/>
      <c r="E7" s="22"/>
      <c r="F7" s="22">
        <f t="shared" ref="F7:K7" si="0">SUM(F8,F12,F16,F22,F27)</f>
        <v>71425</v>
      </c>
      <c r="G7" s="22">
        <f t="shared" si="0"/>
        <v>12132</v>
      </c>
      <c r="H7" s="22">
        <f t="shared" si="0"/>
        <v>9706</v>
      </c>
      <c r="I7" s="22">
        <f t="shared" si="0"/>
        <v>2426</v>
      </c>
      <c r="J7" s="22">
        <f t="shared" si="0"/>
        <v>18502</v>
      </c>
      <c r="K7" s="22">
        <f t="shared" si="0"/>
        <v>440</v>
      </c>
      <c r="L7" s="25"/>
    </row>
    <row r="8" spans="1:12" s="26" customFormat="1" ht="39" customHeight="1">
      <c r="A8" s="34"/>
      <c r="B8" s="11" t="s">
        <v>51</v>
      </c>
      <c r="C8" s="11"/>
      <c r="D8" s="11"/>
      <c r="E8" s="11"/>
      <c r="F8" s="11">
        <v>14260</v>
      </c>
      <c r="G8" s="11">
        <v>1395</v>
      </c>
      <c r="H8" s="11">
        <f>SUM(H9:H11)</f>
        <v>1116</v>
      </c>
      <c r="I8" s="11">
        <f>SUM(I9:I11)</f>
        <v>279</v>
      </c>
      <c r="J8" s="11">
        <v>4247</v>
      </c>
      <c r="K8" s="11">
        <v>0</v>
      </c>
      <c r="L8" s="25"/>
    </row>
    <row r="9" spans="1:12" s="26" customFormat="1" ht="39" customHeight="1">
      <c r="A9" s="34"/>
      <c r="B9" s="11">
        <v>1</v>
      </c>
      <c r="C9" s="11" t="s">
        <v>85</v>
      </c>
      <c r="D9" s="11" t="s">
        <v>52</v>
      </c>
      <c r="E9" s="11" t="s">
        <v>62</v>
      </c>
      <c r="F9" s="11">
        <v>7160</v>
      </c>
      <c r="G9" s="11">
        <v>200</v>
      </c>
      <c r="H9" s="11">
        <v>160</v>
      </c>
      <c r="I9" s="11">
        <v>40</v>
      </c>
      <c r="J9" s="11">
        <v>677</v>
      </c>
      <c r="K9" s="11">
        <v>0</v>
      </c>
      <c r="L9" s="25"/>
    </row>
    <row r="10" spans="1:12" s="26" customFormat="1" ht="39" customHeight="1">
      <c r="A10" s="34"/>
      <c r="B10" s="11">
        <v>2</v>
      </c>
      <c r="C10" s="11" t="s">
        <v>86</v>
      </c>
      <c r="D10" s="11" t="s">
        <v>53</v>
      </c>
      <c r="E10" s="11" t="s">
        <v>54</v>
      </c>
      <c r="F10" s="11">
        <v>2500</v>
      </c>
      <c r="G10" s="11">
        <v>935</v>
      </c>
      <c r="H10" s="11">
        <v>748</v>
      </c>
      <c r="I10" s="11">
        <v>187</v>
      </c>
      <c r="J10" s="11">
        <v>2373</v>
      </c>
      <c r="K10" s="11">
        <v>0</v>
      </c>
      <c r="L10" s="25"/>
    </row>
    <row r="11" spans="1:12" s="26" customFormat="1" ht="39" customHeight="1">
      <c r="A11" s="34"/>
      <c r="B11" s="11">
        <v>3</v>
      </c>
      <c r="C11" s="11" t="s">
        <v>87</v>
      </c>
      <c r="D11" s="11" t="s">
        <v>52</v>
      </c>
      <c r="E11" s="11" t="s">
        <v>62</v>
      </c>
      <c r="F11" s="11">
        <v>4600</v>
      </c>
      <c r="G11" s="11">
        <v>260</v>
      </c>
      <c r="H11" s="11">
        <v>208</v>
      </c>
      <c r="I11" s="11">
        <v>52</v>
      </c>
      <c r="J11" s="11">
        <v>1197</v>
      </c>
      <c r="K11" s="11">
        <v>0</v>
      </c>
      <c r="L11" s="25"/>
    </row>
    <row r="12" spans="1:12" s="26" customFormat="1" ht="39" customHeight="1">
      <c r="A12" s="34"/>
      <c r="B12" s="11" t="s">
        <v>70</v>
      </c>
      <c r="C12" s="11"/>
      <c r="D12" s="11"/>
      <c r="E12" s="11"/>
      <c r="F12" s="11">
        <v>10000</v>
      </c>
      <c r="G12" s="11">
        <v>1800</v>
      </c>
      <c r="H12" s="11">
        <f>SUM(H13:H15)</f>
        <v>1440</v>
      </c>
      <c r="I12" s="11">
        <f>SUM(I13:I15)</f>
        <v>360</v>
      </c>
      <c r="J12" s="11">
        <v>2352</v>
      </c>
      <c r="K12" s="11">
        <v>40</v>
      </c>
      <c r="L12" s="25"/>
    </row>
    <row r="13" spans="1:12" s="26" customFormat="1" ht="39" customHeight="1">
      <c r="A13" s="34"/>
      <c r="B13" s="23">
        <v>1</v>
      </c>
      <c r="C13" s="23" t="s">
        <v>71</v>
      </c>
      <c r="D13" s="23" t="s">
        <v>72</v>
      </c>
      <c r="E13" s="23" t="s">
        <v>75</v>
      </c>
      <c r="F13" s="23">
        <v>5300</v>
      </c>
      <c r="G13" s="23">
        <v>450</v>
      </c>
      <c r="H13" s="23">
        <f>G13*0.8</f>
        <v>360</v>
      </c>
      <c r="I13" s="23">
        <f>G13*0.2</f>
        <v>90</v>
      </c>
      <c r="J13" s="23">
        <v>1640</v>
      </c>
      <c r="K13" s="23">
        <v>0</v>
      </c>
      <c r="L13" s="25"/>
    </row>
    <row r="14" spans="1:12" s="26" customFormat="1" ht="39" customHeight="1">
      <c r="A14" s="34"/>
      <c r="B14" s="23">
        <v>2</v>
      </c>
      <c r="C14" s="23" t="s">
        <v>73</v>
      </c>
      <c r="D14" s="23" t="s">
        <v>16</v>
      </c>
      <c r="E14" s="23" t="s">
        <v>77</v>
      </c>
      <c r="F14" s="23">
        <v>3500</v>
      </c>
      <c r="G14" s="23">
        <v>950</v>
      </c>
      <c r="H14" s="23">
        <f>G14*0.8</f>
        <v>760</v>
      </c>
      <c r="I14" s="23">
        <f>G14*0.2</f>
        <v>190</v>
      </c>
      <c r="J14" s="23">
        <v>140</v>
      </c>
      <c r="K14" s="23">
        <v>40</v>
      </c>
      <c r="L14" s="25"/>
    </row>
    <row r="15" spans="1:12" s="26" customFormat="1" ht="39" customHeight="1">
      <c r="A15" s="34"/>
      <c r="B15" s="23">
        <v>3</v>
      </c>
      <c r="C15" s="23" t="s">
        <v>74</v>
      </c>
      <c r="D15" s="23" t="s">
        <v>72</v>
      </c>
      <c r="E15" s="23" t="s">
        <v>76</v>
      </c>
      <c r="F15" s="23">
        <v>1200</v>
      </c>
      <c r="G15" s="23">
        <v>400</v>
      </c>
      <c r="H15" s="23">
        <f>G15*0.8</f>
        <v>320</v>
      </c>
      <c r="I15" s="23">
        <f>G15*0.2</f>
        <v>80</v>
      </c>
      <c r="J15" s="23">
        <v>572</v>
      </c>
      <c r="K15" s="23">
        <v>0</v>
      </c>
      <c r="L15" s="25"/>
    </row>
    <row r="16" spans="1:12" s="26" customFormat="1" ht="39" customHeight="1">
      <c r="A16" s="34"/>
      <c r="B16" s="11" t="s">
        <v>55</v>
      </c>
      <c r="C16" s="11"/>
      <c r="D16" s="11"/>
      <c r="E16" s="11"/>
      <c r="F16" s="11">
        <v>13436</v>
      </c>
      <c r="G16" s="11">
        <v>4647</v>
      </c>
      <c r="H16" s="11">
        <v>3718</v>
      </c>
      <c r="I16" s="11">
        <v>929</v>
      </c>
      <c r="J16" s="11">
        <v>8422</v>
      </c>
      <c r="K16" s="11">
        <v>0</v>
      </c>
      <c r="L16" s="25"/>
    </row>
    <row r="17" spans="1:12" s="26" customFormat="1" ht="39" customHeight="1">
      <c r="A17" s="34"/>
      <c r="B17" s="11">
        <v>1</v>
      </c>
      <c r="C17" s="11" t="s">
        <v>88</v>
      </c>
      <c r="D17" s="11" t="s">
        <v>50</v>
      </c>
      <c r="E17" s="11" t="s">
        <v>66</v>
      </c>
      <c r="F17" s="11">
        <v>4166</v>
      </c>
      <c r="G17" s="11">
        <v>1250</v>
      </c>
      <c r="H17" s="11">
        <v>1000</v>
      </c>
      <c r="I17" s="11">
        <v>250</v>
      </c>
      <c r="J17" s="11">
        <v>2196</v>
      </c>
      <c r="K17" s="11">
        <v>0</v>
      </c>
      <c r="L17" s="25"/>
    </row>
    <row r="18" spans="1:12" s="26" customFormat="1" ht="39" customHeight="1">
      <c r="A18" s="34"/>
      <c r="B18" s="11">
        <v>2</v>
      </c>
      <c r="C18" s="11" t="s">
        <v>89</v>
      </c>
      <c r="D18" s="11" t="s">
        <v>50</v>
      </c>
      <c r="E18" s="11" t="s">
        <v>66</v>
      </c>
      <c r="F18" s="11">
        <v>2570</v>
      </c>
      <c r="G18" s="11">
        <v>1047</v>
      </c>
      <c r="H18" s="11">
        <v>838</v>
      </c>
      <c r="I18" s="11">
        <v>209</v>
      </c>
      <c r="J18" s="11">
        <v>2650</v>
      </c>
      <c r="K18" s="11">
        <v>0</v>
      </c>
      <c r="L18" s="25"/>
    </row>
    <row r="19" spans="1:12" s="26" customFormat="1" ht="39" customHeight="1">
      <c r="A19" s="34"/>
      <c r="B19" s="11">
        <v>3</v>
      </c>
      <c r="C19" s="11" t="s">
        <v>90</v>
      </c>
      <c r="D19" s="11" t="s">
        <v>16</v>
      </c>
      <c r="E19" s="11" t="s">
        <v>17</v>
      </c>
      <c r="F19" s="11">
        <v>3800</v>
      </c>
      <c r="G19" s="11">
        <v>1100</v>
      </c>
      <c r="H19" s="11">
        <v>880</v>
      </c>
      <c r="I19" s="11">
        <v>220</v>
      </c>
      <c r="J19" s="11">
        <v>579</v>
      </c>
      <c r="K19" s="11">
        <v>0</v>
      </c>
      <c r="L19" s="25"/>
    </row>
    <row r="20" spans="1:12" s="26" customFormat="1" ht="39" customHeight="1">
      <c r="A20" s="34"/>
      <c r="B20" s="11">
        <v>4</v>
      </c>
      <c r="C20" s="11" t="s">
        <v>91</v>
      </c>
      <c r="D20" s="11" t="s">
        <v>16</v>
      </c>
      <c r="E20" s="11" t="s">
        <v>69</v>
      </c>
      <c r="F20" s="11">
        <v>1200</v>
      </c>
      <c r="G20" s="11">
        <v>650</v>
      </c>
      <c r="H20" s="11">
        <v>520</v>
      </c>
      <c r="I20" s="11">
        <v>130</v>
      </c>
      <c r="J20" s="11">
        <v>2564</v>
      </c>
      <c r="K20" s="11">
        <v>0</v>
      </c>
      <c r="L20" s="25"/>
    </row>
    <row r="21" spans="1:12" s="26" customFormat="1" ht="39" customHeight="1">
      <c r="A21" s="34"/>
      <c r="B21" s="11">
        <v>5</v>
      </c>
      <c r="C21" s="11" t="s">
        <v>92</v>
      </c>
      <c r="D21" s="11" t="s">
        <v>16</v>
      </c>
      <c r="E21" s="11" t="s">
        <v>19</v>
      </c>
      <c r="F21" s="11">
        <v>1700</v>
      </c>
      <c r="G21" s="11">
        <v>600</v>
      </c>
      <c r="H21" s="11">
        <v>480</v>
      </c>
      <c r="I21" s="11">
        <v>120</v>
      </c>
      <c r="J21" s="11">
        <v>433</v>
      </c>
      <c r="K21" s="11">
        <v>0</v>
      </c>
      <c r="L21" s="25"/>
    </row>
    <row r="22" spans="1:12" s="26" customFormat="1" ht="39" customHeight="1">
      <c r="A22" s="34"/>
      <c r="B22" s="11" t="s">
        <v>58</v>
      </c>
      <c r="C22" s="11"/>
      <c r="D22" s="11"/>
      <c r="E22" s="11"/>
      <c r="F22" s="35">
        <v>31329</v>
      </c>
      <c r="G22" s="35">
        <v>3040</v>
      </c>
      <c r="H22" s="35">
        <v>2432</v>
      </c>
      <c r="I22" s="35">
        <v>608</v>
      </c>
      <c r="J22" s="35">
        <v>2281</v>
      </c>
      <c r="K22" s="11">
        <v>0</v>
      </c>
      <c r="L22" s="25"/>
    </row>
    <row r="23" spans="1:12" s="26" customFormat="1" ht="39" customHeight="1">
      <c r="A23" s="34"/>
      <c r="B23" s="11">
        <v>1</v>
      </c>
      <c r="C23" s="11" t="s">
        <v>59</v>
      </c>
      <c r="D23" s="11" t="s">
        <v>64</v>
      </c>
      <c r="E23" s="11" t="s">
        <v>65</v>
      </c>
      <c r="F23" s="11">
        <v>9000</v>
      </c>
      <c r="G23" s="11">
        <v>480</v>
      </c>
      <c r="H23" s="11">
        <v>384</v>
      </c>
      <c r="I23" s="11">
        <v>96</v>
      </c>
      <c r="J23" s="11">
        <v>723</v>
      </c>
      <c r="K23" s="11">
        <v>0</v>
      </c>
      <c r="L23" s="25"/>
    </row>
    <row r="24" spans="1:12" s="26" customFormat="1" ht="39" customHeight="1">
      <c r="A24" s="34"/>
      <c r="B24" s="11">
        <v>2</v>
      </c>
      <c r="C24" s="11" t="s">
        <v>60</v>
      </c>
      <c r="D24" s="11" t="s">
        <v>64</v>
      </c>
      <c r="E24" s="11" t="s">
        <v>65</v>
      </c>
      <c r="F24" s="11">
        <v>16000</v>
      </c>
      <c r="G24" s="11">
        <v>370</v>
      </c>
      <c r="H24" s="11">
        <v>296</v>
      </c>
      <c r="I24" s="11">
        <v>74</v>
      </c>
      <c r="J24" s="11">
        <v>1053</v>
      </c>
      <c r="K24" s="11">
        <v>0</v>
      </c>
      <c r="L24" s="25"/>
    </row>
    <row r="25" spans="1:12" s="26" customFormat="1" ht="39" customHeight="1">
      <c r="A25" s="34"/>
      <c r="B25" s="11">
        <v>3</v>
      </c>
      <c r="C25" s="11" t="s">
        <v>61</v>
      </c>
      <c r="D25" s="11" t="s">
        <v>64</v>
      </c>
      <c r="E25" s="11" t="s">
        <v>66</v>
      </c>
      <c r="F25" s="11">
        <v>2107</v>
      </c>
      <c r="G25" s="11">
        <v>970</v>
      </c>
      <c r="H25" s="11">
        <v>776</v>
      </c>
      <c r="I25" s="11">
        <v>194</v>
      </c>
      <c r="J25" s="11">
        <v>191</v>
      </c>
      <c r="K25" s="11">
        <v>0</v>
      </c>
      <c r="L25" s="25"/>
    </row>
    <row r="26" spans="1:12" s="26" customFormat="1" ht="39" customHeight="1">
      <c r="A26" s="34"/>
      <c r="B26" s="11">
        <v>4</v>
      </c>
      <c r="C26" s="11" t="s">
        <v>63</v>
      </c>
      <c r="D26" s="11" t="s">
        <v>16</v>
      </c>
      <c r="E26" s="11" t="s">
        <v>67</v>
      </c>
      <c r="F26" s="11">
        <v>4222</v>
      </c>
      <c r="G26" s="11">
        <v>1220</v>
      </c>
      <c r="H26" s="11">
        <v>976</v>
      </c>
      <c r="I26" s="11">
        <v>244</v>
      </c>
      <c r="J26" s="11">
        <v>314</v>
      </c>
      <c r="K26" s="11">
        <v>0</v>
      </c>
      <c r="L26" s="25"/>
    </row>
    <row r="27" spans="1:12" s="26" customFormat="1" ht="39" customHeight="1">
      <c r="A27" s="34"/>
      <c r="B27" s="11" t="s">
        <v>83</v>
      </c>
      <c r="C27" s="11"/>
      <c r="D27" s="11"/>
      <c r="E27" s="11"/>
      <c r="F27" s="11">
        <v>2400</v>
      </c>
      <c r="G27" s="11">
        <v>1250</v>
      </c>
      <c r="H27" s="11">
        <v>1000</v>
      </c>
      <c r="I27" s="11">
        <v>250</v>
      </c>
      <c r="J27" s="11">
        <v>1200</v>
      </c>
      <c r="K27" s="11">
        <v>400</v>
      </c>
      <c r="L27" s="25"/>
    </row>
    <row r="28" spans="1:12" s="26" customFormat="1" ht="39" customHeight="1">
      <c r="A28" s="34"/>
      <c r="B28" s="11">
        <v>1</v>
      </c>
      <c r="C28" s="11" t="s">
        <v>84</v>
      </c>
      <c r="D28" s="11" t="s">
        <v>16</v>
      </c>
      <c r="E28" s="11" t="s">
        <v>66</v>
      </c>
      <c r="F28" s="11">
        <v>2400</v>
      </c>
      <c r="G28" s="11">
        <v>1250</v>
      </c>
      <c r="H28" s="11">
        <v>1000</v>
      </c>
      <c r="I28" s="11">
        <v>250</v>
      </c>
      <c r="J28" s="11">
        <v>1200</v>
      </c>
      <c r="K28" s="11">
        <v>400</v>
      </c>
      <c r="L28" s="25"/>
    </row>
  </sheetData>
  <mergeCells count="13">
    <mergeCell ref="B4:B6"/>
    <mergeCell ref="C4:C6"/>
    <mergeCell ref="D5:D6"/>
    <mergeCell ref="G5:G6"/>
    <mergeCell ref="H5:H6"/>
    <mergeCell ref="I5:I6"/>
    <mergeCell ref="J4:J6"/>
    <mergeCell ref="K4:K6"/>
    <mergeCell ref="A3:K3"/>
    <mergeCell ref="D4:F4"/>
    <mergeCell ref="G4:I4"/>
    <mergeCell ref="E5:F5"/>
    <mergeCell ref="A4:A6"/>
  </mergeCells>
  <phoneticPr fontId="11" type="noConversion"/>
  <pageMargins left="0.74803149606299213" right="0.74803149606299213" top="0.51181102362204722" bottom="0.47244094488188981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view="pageBreakPreview" workbookViewId="0">
      <selection activeCell="O12" sqref="O12"/>
    </sheetView>
  </sheetViews>
  <sheetFormatPr defaultColWidth="9" defaultRowHeight="14.25"/>
  <cols>
    <col min="2" max="2" width="9.625" customWidth="1"/>
    <col min="3" max="3" width="12.5" customWidth="1"/>
    <col min="4" max="4" width="7.125" customWidth="1"/>
    <col min="5" max="5" width="10.375" customWidth="1"/>
    <col min="7" max="7" width="8.125" customWidth="1"/>
    <col min="12" max="12" width="6.75" customWidth="1"/>
    <col min="13" max="13" width="4.75" customWidth="1"/>
    <col min="14" max="14" width="12.625" customWidth="1"/>
  </cols>
  <sheetData>
    <row r="1" spans="1:13" ht="19.5" customHeight="1">
      <c r="A1" s="19" t="s">
        <v>21</v>
      </c>
    </row>
    <row r="3" spans="1:13" ht="51.75" customHeight="1">
      <c r="A3" s="42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20"/>
    </row>
    <row r="5" spans="1:13" ht="24" customHeight="1">
      <c r="A5" s="39" t="s">
        <v>0</v>
      </c>
      <c r="B5" s="39" t="s">
        <v>1</v>
      </c>
      <c r="C5" s="39" t="s">
        <v>2</v>
      </c>
      <c r="D5" s="39" t="s">
        <v>3</v>
      </c>
      <c r="E5" s="39"/>
      <c r="F5" s="39"/>
      <c r="G5" s="39" t="s">
        <v>4</v>
      </c>
      <c r="H5" s="39"/>
      <c r="I5" s="39"/>
      <c r="J5" s="39" t="s">
        <v>23</v>
      </c>
      <c r="K5" s="39"/>
      <c r="L5" s="39" t="s">
        <v>24</v>
      </c>
      <c r="M5" s="39" t="s">
        <v>6</v>
      </c>
    </row>
    <row r="6" spans="1:13" ht="30" customHeight="1">
      <c r="A6" s="40"/>
      <c r="B6" s="40"/>
      <c r="C6" s="40"/>
      <c r="D6" s="39" t="s">
        <v>7</v>
      </c>
      <c r="E6" s="36" t="s">
        <v>8</v>
      </c>
      <c r="F6" s="36"/>
      <c r="G6" s="39" t="s">
        <v>9</v>
      </c>
      <c r="H6" s="36" t="s">
        <v>25</v>
      </c>
      <c r="I6" s="36" t="s">
        <v>26</v>
      </c>
      <c r="J6" s="36" t="s">
        <v>27</v>
      </c>
      <c r="K6" s="36"/>
      <c r="L6" s="40"/>
      <c r="M6" s="40"/>
    </row>
    <row r="7" spans="1:13" ht="36.75" customHeight="1">
      <c r="A7" s="41"/>
      <c r="B7" s="41"/>
      <c r="C7" s="41"/>
      <c r="D7" s="41"/>
      <c r="E7" s="6" t="s">
        <v>28</v>
      </c>
      <c r="F7" s="6" t="s">
        <v>29</v>
      </c>
      <c r="G7" s="41"/>
      <c r="H7" s="36"/>
      <c r="I7" s="36"/>
      <c r="J7" s="6" t="s">
        <v>30</v>
      </c>
      <c r="K7" s="6" t="s">
        <v>31</v>
      </c>
      <c r="L7" s="41"/>
      <c r="M7" s="41"/>
    </row>
    <row r="8" spans="1:13" ht="36.75" customHeight="1">
      <c r="A8" s="16"/>
      <c r="B8" s="21" t="s">
        <v>14</v>
      </c>
      <c r="C8" s="16"/>
      <c r="D8" s="16"/>
      <c r="E8" s="16"/>
      <c r="F8" s="21">
        <f>F9+F13</f>
        <v>2748.5</v>
      </c>
      <c r="G8" s="21">
        <f t="shared" ref="G8:L8" si="0">G9+G13</f>
        <v>220</v>
      </c>
      <c r="H8" s="21">
        <f t="shared" si="0"/>
        <v>955</v>
      </c>
      <c r="I8" s="21">
        <f t="shared" si="0"/>
        <v>667</v>
      </c>
      <c r="J8" s="21"/>
      <c r="K8" s="21"/>
      <c r="L8" s="21">
        <f t="shared" si="0"/>
        <v>146</v>
      </c>
      <c r="M8" s="16"/>
    </row>
    <row r="9" spans="1:13" ht="36.75" customHeight="1">
      <c r="A9" s="22" t="s">
        <v>15</v>
      </c>
      <c r="B9" s="10" t="s">
        <v>9</v>
      </c>
      <c r="C9" s="10"/>
      <c r="D9" s="10"/>
      <c r="E9" s="10"/>
      <c r="F9" s="28">
        <v>2104.5</v>
      </c>
      <c r="G9" s="28"/>
      <c r="H9" s="32">
        <v>779</v>
      </c>
      <c r="I9" s="32">
        <v>623</v>
      </c>
      <c r="J9" s="32">
        <v>156</v>
      </c>
      <c r="K9" s="32"/>
      <c r="L9" s="33">
        <v>126</v>
      </c>
      <c r="M9" s="6"/>
    </row>
    <row r="10" spans="1:13" s="26" customFormat="1" ht="36.75" customHeight="1">
      <c r="A10" s="11"/>
      <c r="B10" s="11" t="s">
        <v>32</v>
      </c>
      <c r="C10" s="11"/>
      <c r="D10" s="11"/>
      <c r="E10" s="11"/>
      <c r="F10" s="28">
        <v>2104.5</v>
      </c>
      <c r="G10" s="28"/>
      <c r="H10" s="32">
        <v>779</v>
      </c>
      <c r="I10" s="32">
        <v>623</v>
      </c>
      <c r="J10" s="32">
        <v>156</v>
      </c>
      <c r="K10" s="32"/>
      <c r="L10" s="32">
        <v>126</v>
      </c>
      <c r="M10" s="11"/>
    </row>
    <row r="11" spans="1:13" s="26" customFormat="1" ht="36.75" customHeight="1">
      <c r="A11" s="11"/>
      <c r="B11" s="11">
        <v>1</v>
      </c>
      <c r="C11" s="11" t="s">
        <v>33</v>
      </c>
      <c r="D11" s="11" t="s">
        <v>16</v>
      </c>
      <c r="E11" s="11" t="s">
        <v>34</v>
      </c>
      <c r="F11" s="29">
        <v>1047</v>
      </c>
      <c r="G11" s="29"/>
      <c r="H11" s="29">
        <v>430</v>
      </c>
      <c r="I11" s="29">
        <v>344</v>
      </c>
      <c r="J11" s="29">
        <v>86</v>
      </c>
      <c r="K11" s="29"/>
      <c r="L11" s="29">
        <v>64</v>
      </c>
      <c r="M11" s="11"/>
    </row>
    <row r="12" spans="1:13" s="26" customFormat="1" ht="36.75" customHeight="1">
      <c r="A12" s="11"/>
      <c r="B12" s="11">
        <v>2</v>
      </c>
      <c r="C12" s="11" t="s">
        <v>49</v>
      </c>
      <c r="D12" s="11" t="s">
        <v>50</v>
      </c>
      <c r="E12" s="11" t="s">
        <v>34</v>
      </c>
      <c r="F12" s="29">
        <v>1057.5</v>
      </c>
      <c r="G12" s="30"/>
      <c r="H12" s="29">
        <v>349</v>
      </c>
      <c r="I12" s="31">
        <v>279</v>
      </c>
      <c r="J12" s="31">
        <v>70</v>
      </c>
      <c r="K12" s="31"/>
      <c r="L12" s="31">
        <v>62</v>
      </c>
      <c r="M12" s="11"/>
    </row>
    <row r="13" spans="1:13" ht="36.75" customHeight="1">
      <c r="A13" s="22" t="s">
        <v>20</v>
      </c>
      <c r="B13" s="10" t="s">
        <v>9</v>
      </c>
      <c r="C13" s="10"/>
      <c r="D13" s="10"/>
      <c r="E13" s="10"/>
      <c r="F13" s="10">
        <f>F14</f>
        <v>644</v>
      </c>
      <c r="G13" s="10">
        <f>G14</f>
        <v>220</v>
      </c>
      <c r="H13" s="10">
        <f>H14</f>
        <v>176</v>
      </c>
      <c r="I13" s="10">
        <f>I14</f>
        <v>44</v>
      </c>
      <c r="J13" s="10"/>
      <c r="K13" s="10"/>
      <c r="L13" s="6">
        <v>20</v>
      </c>
      <c r="M13" s="6"/>
    </row>
    <row r="14" spans="1:13" s="27" customFormat="1" ht="27" customHeight="1">
      <c r="A14" s="11"/>
      <c r="B14" s="11" t="s">
        <v>35</v>
      </c>
      <c r="C14" s="11"/>
      <c r="D14" s="11"/>
      <c r="E14" s="11"/>
      <c r="F14" s="11">
        <f>SUM(F15)</f>
        <v>644</v>
      </c>
      <c r="G14" s="11">
        <f>SUM(G15)</f>
        <v>220</v>
      </c>
      <c r="H14" s="11">
        <f>SUM(H15)</f>
        <v>176</v>
      </c>
      <c r="I14" s="11">
        <f>SUM(I15)</f>
        <v>44</v>
      </c>
      <c r="J14" s="11"/>
      <c r="K14" s="11"/>
      <c r="L14" s="11">
        <v>20</v>
      </c>
      <c r="M14" s="11"/>
    </row>
    <row r="15" spans="1:13" s="24" customFormat="1" ht="36" customHeight="1">
      <c r="A15" s="11"/>
      <c r="B15" s="11">
        <v>1</v>
      </c>
      <c r="C15" s="11" t="s">
        <v>36</v>
      </c>
      <c r="D15" s="11" t="s">
        <v>16</v>
      </c>
      <c r="E15" s="11" t="s">
        <v>34</v>
      </c>
      <c r="F15" s="11">
        <v>644</v>
      </c>
      <c r="G15" s="11">
        <v>220</v>
      </c>
      <c r="H15" s="11">
        <v>176</v>
      </c>
      <c r="I15" s="11">
        <v>44</v>
      </c>
      <c r="J15" s="11"/>
      <c r="K15" s="11"/>
      <c r="L15" s="11">
        <v>20</v>
      </c>
      <c r="M15" s="11"/>
    </row>
  </sheetData>
  <mergeCells count="15">
    <mergeCell ref="A3:L3"/>
    <mergeCell ref="D5:F5"/>
    <mergeCell ref="G5:I5"/>
    <mergeCell ref="J5:K5"/>
    <mergeCell ref="E6:F6"/>
    <mergeCell ref="J6:K6"/>
    <mergeCell ref="A5:A7"/>
    <mergeCell ref="B5:B7"/>
    <mergeCell ref="C5:C7"/>
    <mergeCell ref="L5:L7"/>
    <mergeCell ref="D6:D7"/>
    <mergeCell ref="G6:G7"/>
    <mergeCell ref="H6:H7"/>
    <mergeCell ref="I6:I7"/>
    <mergeCell ref="M5:M7"/>
  </mergeCells>
  <phoneticPr fontId="11" type="noConversion"/>
  <pageMargins left="0.54993122581421905" right="0.54993122581421905" top="0.75129495830986404" bottom="0.75129495830986404" header="0.297879445271229" footer="0.297879445271229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B10" sqref="B10:O10"/>
    </sheetView>
  </sheetViews>
  <sheetFormatPr defaultColWidth="9" defaultRowHeight="14.25"/>
  <cols>
    <col min="1" max="1" width="7.375" customWidth="1"/>
    <col min="2" max="2" width="6.75" customWidth="1"/>
    <col min="3" max="3" width="10.375" customWidth="1"/>
    <col min="4" max="4" width="7.125" customWidth="1"/>
    <col min="5" max="6" width="8.75" customWidth="1"/>
    <col min="7" max="7" width="5.875" customWidth="1"/>
    <col min="8" max="8" width="9.25" customWidth="1"/>
    <col min="9" max="10" width="8.75" customWidth="1"/>
    <col min="11" max="11" width="6.625" customWidth="1"/>
    <col min="12" max="12" width="6" customWidth="1"/>
    <col min="13" max="13" width="6.625" customWidth="1"/>
    <col min="14" max="14" width="5.875" customWidth="1"/>
    <col min="15" max="15" width="5.5" customWidth="1"/>
    <col min="16" max="16" width="3.875" customWidth="1"/>
  </cols>
  <sheetData>
    <row r="1" spans="1:16" ht="19.5" customHeight="1">
      <c r="A1" s="4" t="s">
        <v>37</v>
      </c>
    </row>
    <row r="2" spans="1:16" ht="8.25" customHeight="1"/>
    <row r="3" spans="1:16" ht="27" customHeight="1">
      <c r="A3" s="47" t="s">
        <v>38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6.75" customHeight="1"/>
    <row r="5" spans="1:16" s="1" customFormat="1" ht="36" customHeight="1">
      <c r="A5" s="52" t="s">
        <v>0</v>
      </c>
      <c r="B5" s="48" t="s">
        <v>1</v>
      </c>
      <c r="C5" s="48" t="s">
        <v>39</v>
      </c>
      <c r="D5" s="48" t="s">
        <v>3</v>
      </c>
      <c r="E5" s="48"/>
      <c r="F5" s="48"/>
      <c r="G5" s="48" t="s">
        <v>4</v>
      </c>
      <c r="H5" s="48"/>
      <c r="I5" s="48"/>
      <c r="J5" s="49" t="s">
        <v>23</v>
      </c>
      <c r="K5" s="50"/>
      <c r="L5" s="50"/>
      <c r="M5" s="50"/>
      <c r="N5" s="50"/>
      <c r="O5" s="51"/>
      <c r="P5" s="54" t="s">
        <v>6</v>
      </c>
    </row>
    <row r="6" spans="1:16" s="1" customFormat="1" ht="33" customHeight="1">
      <c r="A6" s="53"/>
      <c r="B6" s="36"/>
      <c r="C6" s="36"/>
      <c r="D6" s="36" t="s">
        <v>40</v>
      </c>
      <c r="E6" s="36" t="s">
        <v>8</v>
      </c>
      <c r="F6" s="36"/>
      <c r="G6" s="39" t="s">
        <v>9</v>
      </c>
      <c r="H6" s="36" t="s">
        <v>10</v>
      </c>
      <c r="I6" s="36" t="s">
        <v>11</v>
      </c>
      <c r="J6" s="39" t="s">
        <v>41</v>
      </c>
      <c r="K6" s="44" t="s">
        <v>42</v>
      </c>
      <c r="L6" s="45"/>
      <c r="M6" s="46"/>
      <c r="N6" s="45" t="s">
        <v>43</v>
      </c>
      <c r="O6" s="46"/>
      <c r="P6" s="55"/>
    </row>
    <row r="7" spans="1:16" s="1" customFormat="1" ht="36" customHeight="1">
      <c r="A7" s="53"/>
      <c r="B7" s="36"/>
      <c r="C7" s="36"/>
      <c r="D7" s="36"/>
      <c r="E7" s="6" t="s">
        <v>12</v>
      </c>
      <c r="F7" s="6" t="s">
        <v>13</v>
      </c>
      <c r="G7" s="41"/>
      <c r="H7" s="36"/>
      <c r="I7" s="36"/>
      <c r="J7" s="41"/>
      <c r="K7" s="6" t="s">
        <v>30</v>
      </c>
      <c r="L7" s="6" t="s">
        <v>44</v>
      </c>
      <c r="M7" s="6" t="s">
        <v>45</v>
      </c>
      <c r="N7" s="6" t="s">
        <v>30</v>
      </c>
      <c r="O7" s="6" t="s">
        <v>46</v>
      </c>
      <c r="P7" s="55"/>
    </row>
    <row r="8" spans="1:16" s="1" customFormat="1" ht="36" customHeight="1">
      <c r="A8" s="5"/>
      <c r="B8" s="7" t="s">
        <v>14</v>
      </c>
      <c r="C8" s="7"/>
      <c r="D8" s="7"/>
      <c r="E8" s="7"/>
      <c r="F8" s="7">
        <v>2000</v>
      </c>
      <c r="G8" s="8">
        <v>625</v>
      </c>
      <c r="H8" s="7">
        <v>500</v>
      </c>
      <c r="I8" s="7">
        <v>125</v>
      </c>
      <c r="J8" s="8">
        <f t="shared" ref="J8:O8" si="0">J11</f>
        <v>4635</v>
      </c>
      <c r="K8" s="8">
        <f t="shared" si="0"/>
        <v>3406.5</v>
      </c>
      <c r="L8" s="8">
        <f t="shared" si="0"/>
        <v>0</v>
      </c>
      <c r="M8" s="8">
        <f t="shared" si="0"/>
        <v>3406.5</v>
      </c>
      <c r="N8" s="8">
        <f t="shared" si="0"/>
        <v>258</v>
      </c>
      <c r="O8" s="8">
        <f t="shared" si="0"/>
        <v>180</v>
      </c>
      <c r="P8" s="15"/>
    </row>
    <row r="9" spans="1:16" s="1" customFormat="1" ht="36" customHeight="1">
      <c r="A9" s="9" t="s">
        <v>20</v>
      </c>
      <c r="B9" s="10" t="s">
        <v>9</v>
      </c>
      <c r="C9" s="10"/>
      <c r="D9" s="10"/>
      <c r="E9" s="10"/>
      <c r="F9" s="10">
        <v>2000</v>
      </c>
      <c r="G9" s="10">
        <f>G10</f>
        <v>625</v>
      </c>
      <c r="H9" s="10">
        <f>H10</f>
        <v>500</v>
      </c>
      <c r="I9" s="10">
        <f>I10</f>
        <v>125</v>
      </c>
      <c r="J9" s="10"/>
      <c r="K9" s="10"/>
      <c r="L9" s="10"/>
      <c r="M9" s="10"/>
      <c r="N9" s="10"/>
      <c r="O9" s="10">
        <f>O10</f>
        <v>180</v>
      </c>
      <c r="P9" s="15"/>
    </row>
    <row r="10" spans="1:16" s="2" customFormat="1" ht="36" customHeight="1">
      <c r="A10" s="9"/>
      <c r="B10" s="11" t="s">
        <v>47</v>
      </c>
      <c r="C10" s="11"/>
      <c r="D10" s="11"/>
      <c r="E10" s="11"/>
      <c r="F10" s="11">
        <v>2000</v>
      </c>
      <c r="G10" s="11">
        <f>SUM(G11:G11)</f>
        <v>625</v>
      </c>
      <c r="H10" s="11">
        <f>SUM(H11:H11)</f>
        <v>500</v>
      </c>
      <c r="I10" s="11">
        <f>SUM(I11:I11)</f>
        <v>125</v>
      </c>
      <c r="J10" s="11"/>
      <c r="K10" s="11"/>
      <c r="L10" s="11"/>
      <c r="M10" s="11"/>
      <c r="N10" s="11"/>
      <c r="O10" s="11">
        <v>180</v>
      </c>
      <c r="P10" s="17"/>
    </row>
    <row r="11" spans="1:16" s="3" customFormat="1" ht="36" customHeight="1">
      <c r="A11" s="12"/>
      <c r="B11" s="13">
        <v>1</v>
      </c>
      <c r="C11" s="14" t="s">
        <v>48</v>
      </c>
      <c r="D11" s="13" t="s">
        <v>16</v>
      </c>
      <c r="E11" s="14" t="s">
        <v>18</v>
      </c>
      <c r="F11" s="14">
        <v>2000</v>
      </c>
      <c r="G11" s="14">
        <v>625</v>
      </c>
      <c r="H11" s="14">
        <v>500</v>
      </c>
      <c r="I11" s="14">
        <v>125</v>
      </c>
      <c r="J11" s="14">
        <v>4635</v>
      </c>
      <c r="K11" s="14">
        <v>3406.5</v>
      </c>
      <c r="L11" s="14"/>
      <c r="M11" s="14">
        <v>3406.5</v>
      </c>
      <c r="N11" s="14">
        <v>258</v>
      </c>
      <c r="O11" s="14">
        <v>180</v>
      </c>
      <c r="P11" s="18"/>
    </row>
  </sheetData>
  <mergeCells count="16">
    <mergeCell ref="A3:P3"/>
    <mergeCell ref="D5:F5"/>
    <mergeCell ref="G5:I5"/>
    <mergeCell ref="J5:O5"/>
    <mergeCell ref="A5:A7"/>
    <mergeCell ref="B5:B7"/>
    <mergeCell ref="C5:C7"/>
    <mergeCell ref="D6:D7"/>
    <mergeCell ref="J6:J7"/>
    <mergeCell ref="P5:P7"/>
    <mergeCell ref="E6:F6"/>
    <mergeCell ref="K6:M6"/>
    <mergeCell ref="N6:O6"/>
    <mergeCell ref="G6:G7"/>
    <mergeCell ref="H6:H7"/>
    <mergeCell ref="I6:I7"/>
  </mergeCells>
  <phoneticPr fontId="1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附件1义务教育（8个项目）</vt:lpstr>
      <vt:lpstr>附件2周转宿舍（1个项目）</vt:lpstr>
      <vt:lpstr>附件3幼儿园（1个项目）</vt:lpstr>
      <vt:lpstr>'附件1义务教育（8个项目）'!Print_Titles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yozo</dc:creator>
  <cp:lastModifiedBy>Administrator</cp:lastModifiedBy>
  <cp:revision>0</cp:revision>
  <cp:lastPrinted>2022-12-07T01:55:46Z</cp:lastPrinted>
  <dcterms:created xsi:type="dcterms:W3CDTF">2019-11-22T00:47:00Z</dcterms:created>
  <dcterms:modified xsi:type="dcterms:W3CDTF">2022-12-07T02:33:55Z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53586A8160D94D778F9FF457AE409C9B</vt:lpwstr>
  </property>
</Properties>
</file>